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5487E0A6-B090-4C2C-81DD-E336BEA344BC}" xr6:coauthVersionLast="47" xr6:coauthVersionMax="47" xr10:uidLastSave="{EF63990C-240F-4C41-9F26-87D18DB5F143}"/>
  <bookViews>
    <workbookView xWindow="-120" yWindow="-120" windowWidth="29040" windowHeight="158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1" i="9"/>
  <c r="C28" i="3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D11" i="9"/>
  <c r="C11" i="9"/>
  <c r="C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<sst xmlns="http://schemas.openxmlformats.org/spreadsheetml/2006/main" count="285" uniqueCount="73">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</sst>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 xr:uid="{00000000-0004-0000-0000-000000000000}"/>
    <hyperlink ref="B19" location="Renuncias!A1" display="Renuncias(La víctima se acoge a la dispensa a declarar)" xr:uid="{00000000-0004-0000-0000-000001000000}"/>
    <hyperlink ref="B20" location="Recursos!A1" display="Recursos" xr:uid="{00000000-0004-0000-0000-000002000000}"/>
    <hyperlink ref="B21" location="'Personas Enjuiciadas'!A1" display="Personas enjuiciadas" xr:uid="{00000000-0004-0000-0000-000003000000}"/>
    <hyperlink ref="B22" location="'% Condenados'!A1" display="Porcentaje de Condenados" xr:uid="{00000000-0004-0000-0000-000004000000}"/>
    <hyperlink ref="B23" location="'Terminación 1ª Instancia'!A1" display="Terminación en Primera Instancia" xr:uid="{00000000-0004-0000-0000-000005000000}"/>
    <hyperlink ref="B24" location="'Terminación Recursos'!A1" display="Terminación Recursos" xr:uid="{00000000-0004-0000-0000-000006000000}"/>
    <hyperlink ref="B25" location="'% Terminación Recursos'!A1" display="Porcentaje de estimación de los Recursos" xr:uid="{00000000-0004-0000-0000-000007000000}"/>
    <hyperlink ref="B18:D18" location="'Proc Primera Instancia'!A1" display="Procesos en  Primera Instancia" xr:uid="{00000000-0004-0000-0000-000008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>
      <selection activeCell="C11" sqref="C11"/>
    </sheetView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30</v>
      </c>
      <c r="D11" s="7">
        <v>2</v>
      </c>
      <c r="E11" s="7">
        <v>40</v>
      </c>
      <c r="F11" s="7">
        <v>97</v>
      </c>
      <c r="G11" s="7">
        <v>24</v>
      </c>
      <c r="H11" s="7">
        <v>2</v>
      </c>
      <c r="I11" s="7">
        <v>32</v>
      </c>
      <c r="J11" s="7">
        <v>82</v>
      </c>
      <c r="K11" s="7">
        <v>4</v>
      </c>
      <c r="L11" s="7">
        <v>0</v>
      </c>
      <c r="M11" s="7">
        <v>4</v>
      </c>
      <c r="N11" s="7">
        <v>13</v>
      </c>
      <c r="O11" s="7">
        <v>2</v>
      </c>
      <c r="P11" s="7">
        <v>0</v>
      </c>
      <c r="Q11" s="7">
        <v>4</v>
      </c>
      <c r="R11" s="7">
        <v>2</v>
      </c>
    </row>
    <row r="12" spans="2:18" ht="20.100000000000001" customHeight="1" thickBot="1" x14ac:dyDescent="0.25">
      <c r="B12" s="2" t="s">
        <v>9</v>
      </c>
      <c r="C12" s="7">
        <v>0</v>
      </c>
      <c r="D12" s="7">
        <v>0</v>
      </c>
      <c r="E12" s="7">
        <v>1</v>
      </c>
      <c r="F12" s="7">
        <v>3</v>
      </c>
      <c r="G12" s="7">
        <v>0</v>
      </c>
      <c r="H12" s="7">
        <v>0</v>
      </c>
      <c r="I12" s="7">
        <v>1</v>
      </c>
      <c r="J12" s="7">
        <v>3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8</v>
      </c>
      <c r="D13" s="7">
        <v>0</v>
      </c>
      <c r="E13" s="7">
        <v>9</v>
      </c>
      <c r="F13" s="7">
        <v>5</v>
      </c>
      <c r="G13" s="7">
        <v>3</v>
      </c>
      <c r="H13" s="7">
        <v>0</v>
      </c>
      <c r="I13" s="7">
        <v>4</v>
      </c>
      <c r="J13" s="7">
        <v>3</v>
      </c>
      <c r="K13" s="7">
        <v>3</v>
      </c>
      <c r="L13" s="7">
        <v>0</v>
      </c>
      <c r="M13" s="7">
        <v>3</v>
      </c>
      <c r="N13" s="7">
        <v>2</v>
      </c>
      <c r="O13" s="7">
        <v>2</v>
      </c>
      <c r="P13" s="7">
        <v>0</v>
      </c>
      <c r="Q13" s="7">
        <v>2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1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1</v>
      </c>
      <c r="D15" s="7">
        <v>0</v>
      </c>
      <c r="E15" s="7">
        <v>1</v>
      </c>
      <c r="F15" s="7">
        <v>20</v>
      </c>
      <c r="G15" s="7">
        <v>0</v>
      </c>
      <c r="H15" s="7">
        <v>0</v>
      </c>
      <c r="I15" s="7">
        <v>1</v>
      </c>
      <c r="J15" s="7">
        <v>18</v>
      </c>
      <c r="K15" s="7">
        <v>1</v>
      </c>
      <c r="L15" s="7">
        <v>0</v>
      </c>
      <c r="M15" s="7">
        <v>0</v>
      </c>
      <c r="N15" s="7">
        <v>1</v>
      </c>
      <c r="O15" s="7">
        <v>0</v>
      </c>
      <c r="P15" s="7">
        <v>0</v>
      </c>
      <c r="Q15" s="7">
        <v>0</v>
      </c>
      <c r="R15" s="7">
        <v>1</v>
      </c>
    </row>
    <row r="16" spans="2:18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</row>
    <row r="17" spans="2:18" ht="20.100000000000001" customHeight="1" thickBot="1" x14ac:dyDescent="0.25">
      <c r="B17" s="2" t="s">
        <v>14</v>
      </c>
      <c r="C17" s="7">
        <v>10</v>
      </c>
      <c r="D17" s="7">
        <v>0</v>
      </c>
      <c r="E17" s="7">
        <v>6</v>
      </c>
      <c r="F17" s="7">
        <v>15</v>
      </c>
      <c r="G17" s="7">
        <v>4</v>
      </c>
      <c r="H17" s="7">
        <v>0</v>
      </c>
      <c r="I17" s="7">
        <v>3</v>
      </c>
      <c r="J17" s="7">
        <v>11</v>
      </c>
      <c r="K17" s="7">
        <v>5</v>
      </c>
      <c r="L17" s="7">
        <v>0</v>
      </c>
      <c r="M17" s="7">
        <v>2</v>
      </c>
      <c r="N17" s="7">
        <v>4</v>
      </c>
      <c r="O17" s="7">
        <v>1</v>
      </c>
      <c r="P17" s="7">
        <v>0</v>
      </c>
      <c r="Q17" s="7">
        <v>1</v>
      </c>
      <c r="R17" s="7">
        <v>0</v>
      </c>
    </row>
    <row r="18" spans="2:18" ht="20.100000000000001" customHeight="1" thickBot="1" x14ac:dyDescent="0.25">
      <c r="B18" s="2" t="s">
        <v>15</v>
      </c>
      <c r="C18" s="7">
        <v>6</v>
      </c>
      <c r="D18" s="7">
        <v>0</v>
      </c>
      <c r="E18" s="7">
        <v>5</v>
      </c>
      <c r="F18" s="7">
        <v>10</v>
      </c>
      <c r="G18" s="7">
        <v>2</v>
      </c>
      <c r="H18" s="7">
        <v>0</v>
      </c>
      <c r="I18" s="7">
        <v>2</v>
      </c>
      <c r="J18" s="7">
        <v>7</v>
      </c>
      <c r="K18" s="7">
        <v>4</v>
      </c>
      <c r="L18" s="7">
        <v>0</v>
      </c>
      <c r="M18" s="7">
        <v>2</v>
      </c>
      <c r="N18" s="7">
        <v>2</v>
      </c>
      <c r="O18" s="7">
        <v>0</v>
      </c>
      <c r="P18" s="7">
        <v>0</v>
      </c>
      <c r="Q18" s="7">
        <v>1</v>
      </c>
      <c r="R18" s="7">
        <v>1</v>
      </c>
    </row>
    <row r="19" spans="2:18" ht="20.100000000000001" customHeight="1" thickBot="1" x14ac:dyDescent="0.25">
      <c r="B19" s="2" t="s">
        <v>16</v>
      </c>
      <c r="C19" s="7">
        <v>97</v>
      </c>
      <c r="D19" s="7">
        <v>0</v>
      </c>
      <c r="E19" s="7">
        <v>34</v>
      </c>
      <c r="F19" s="7">
        <v>416</v>
      </c>
      <c r="G19" s="7">
        <v>85</v>
      </c>
      <c r="H19" s="7">
        <v>0</v>
      </c>
      <c r="I19" s="7">
        <v>17</v>
      </c>
      <c r="J19" s="7">
        <v>355</v>
      </c>
      <c r="K19" s="7">
        <v>7</v>
      </c>
      <c r="L19" s="7">
        <v>0</v>
      </c>
      <c r="M19" s="7">
        <v>9</v>
      </c>
      <c r="N19" s="7">
        <v>49</v>
      </c>
      <c r="O19" s="7">
        <v>5</v>
      </c>
      <c r="P19" s="7">
        <v>0</v>
      </c>
      <c r="Q19" s="7">
        <v>8</v>
      </c>
      <c r="R19" s="7">
        <v>12</v>
      </c>
    </row>
    <row r="20" spans="2:18" ht="20.100000000000001" customHeight="1" thickBot="1" x14ac:dyDescent="0.25">
      <c r="B20" s="2" t="s">
        <v>17</v>
      </c>
      <c r="C20" s="7">
        <v>19</v>
      </c>
      <c r="D20" s="7">
        <v>0</v>
      </c>
      <c r="E20" s="7">
        <v>17</v>
      </c>
      <c r="F20" s="7">
        <v>45</v>
      </c>
      <c r="G20" s="7">
        <v>15</v>
      </c>
      <c r="H20" s="7">
        <v>0</v>
      </c>
      <c r="I20" s="7">
        <v>13</v>
      </c>
      <c r="J20" s="7">
        <v>43</v>
      </c>
      <c r="K20" s="7">
        <v>0</v>
      </c>
      <c r="L20" s="7">
        <v>0</v>
      </c>
      <c r="M20" s="7">
        <v>0</v>
      </c>
      <c r="N20" s="7">
        <v>2</v>
      </c>
      <c r="O20" s="7">
        <v>4</v>
      </c>
      <c r="P20" s="7">
        <v>0</v>
      </c>
      <c r="Q20" s="7">
        <v>4</v>
      </c>
      <c r="R20" s="7">
        <v>0</v>
      </c>
    </row>
    <row r="21" spans="2:18" ht="20.100000000000001" customHeight="1" thickBot="1" x14ac:dyDescent="0.25">
      <c r="B21" s="2" t="s">
        <v>18</v>
      </c>
      <c r="C21" s="7">
        <v>1</v>
      </c>
      <c r="D21" s="7">
        <v>0</v>
      </c>
      <c r="E21" s="7">
        <v>1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11</v>
      </c>
      <c r="D22" s="7">
        <v>0</v>
      </c>
      <c r="E22" s="7">
        <v>7</v>
      </c>
      <c r="F22" s="7">
        <v>32</v>
      </c>
      <c r="G22" s="7">
        <v>9</v>
      </c>
      <c r="H22" s="7">
        <v>0</v>
      </c>
      <c r="I22" s="7">
        <v>7</v>
      </c>
      <c r="J22" s="7">
        <v>26</v>
      </c>
      <c r="K22" s="7">
        <v>2</v>
      </c>
      <c r="L22" s="7">
        <v>0</v>
      </c>
      <c r="M22" s="7">
        <v>0</v>
      </c>
      <c r="N22" s="7">
        <v>5</v>
      </c>
      <c r="O22" s="7">
        <v>0</v>
      </c>
      <c r="P22" s="7">
        <v>0</v>
      </c>
      <c r="Q22" s="7">
        <v>0</v>
      </c>
      <c r="R22" s="7">
        <v>1</v>
      </c>
    </row>
    <row r="23" spans="2:18" ht="20.100000000000001" customHeight="1" thickBot="1" x14ac:dyDescent="0.25">
      <c r="B23" s="2" t="s">
        <v>20</v>
      </c>
      <c r="C23" s="7">
        <v>22</v>
      </c>
      <c r="D23" s="7">
        <v>4</v>
      </c>
      <c r="E23" s="7">
        <v>32</v>
      </c>
      <c r="F23" s="7">
        <v>62</v>
      </c>
      <c r="G23" s="7">
        <v>19</v>
      </c>
      <c r="H23" s="7">
        <v>4</v>
      </c>
      <c r="I23" s="7">
        <v>22</v>
      </c>
      <c r="J23" s="7">
        <v>52</v>
      </c>
      <c r="K23" s="7">
        <v>2</v>
      </c>
      <c r="L23" s="7">
        <v>0</v>
      </c>
      <c r="M23" s="7">
        <v>4</v>
      </c>
      <c r="N23" s="7">
        <v>6</v>
      </c>
      <c r="O23" s="7">
        <v>1</v>
      </c>
      <c r="P23" s="7">
        <v>0</v>
      </c>
      <c r="Q23" s="7">
        <v>6</v>
      </c>
      <c r="R23" s="7">
        <v>4</v>
      </c>
    </row>
    <row r="24" spans="2:18" ht="20.100000000000001" customHeight="1" thickBot="1" x14ac:dyDescent="0.25">
      <c r="B24" s="2" t="s">
        <v>21</v>
      </c>
      <c r="C24" s="7">
        <v>8</v>
      </c>
      <c r="D24" s="7">
        <v>0</v>
      </c>
      <c r="E24" s="7">
        <v>3</v>
      </c>
      <c r="F24" s="7">
        <v>32</v>
      </c>
      <c r="G24" s="7">
        <v>8</v>
      </c>
      <c r="H24" s="7">
        <v>0</v>
      </c>
      <c r="I24" s="7">
        <v>3</v>
      </c>
      <c r="J24" s="7">
        <v>28</v>
      </c>
      <c r="K24" s="7">
        <v>0</v>
      </c>
      <c r="L24" s="7">
        <v>0</v>
      </c>
      <c r="M24" s="7">
        <v>0</v>
      </c>
      <c r="N24" s="7">
        <v>4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22</v>
      </c>
      <c r="C25" s="7">
        <v>4</v>
      </c>
      <c r="D25" s="7">
        <v>0</v>
      </c>
      <c r="E25" s="7">
        <v>3</v>
      </c>
      <c r="F25" s="7">
        <v>16</v>
      </c>
      <c r="G25" s="7">
        <v>4</v>
      </c>
      <c r="H25" s="7">
        <v>0</v>
      </c>
      <c r="I25" s="7">
        <v>3</v>
      </c>
      <c r="J25" s="7">
        <v>13</v>
      </c>
      <c r="K25" s="7">
        <v>0</v>
      </c>
      <c r="L25" s="7">
        <v>0</v>
      </c>
      <c r="M25" s="7">
        <v>0</v>
      </c>
      <c r="N25" s="7">
        <v>3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7</v>
      </c>
      <c r="D26" s="7">
        <v>0</v>
      </c>
      <c r="E26" s="7">
        <v>10</v>
      </c>
      <c r="F26" s="7">
        <v>40</v>
      </c>
      <c r="G26" s="7">
        <v>5</v>
      </c>
      <c r="H26" s="7">
        <v>0</v>
      </c>
      <c r="I26" s="7">
        <v>9</v>
      </c>
      <c r="J26" s="7">
        <v>36</v>
      </c>
      <c r="K26" s="7">
        <v>2</v>
      </c>
      <c r="L26" s="7">
        <v>0</v>
      </c>
      <c r="M26" s="7">
        <v>0</v>
      </c>
      <c r="N26" s="7">
        <v>4</v>
      </c>
      <c r="O26" s="7">
        <v>0</v>
      </c>
      <c r="P26" s="7">
        <v>0</v>
      </c>
      <c r="Q26" s="7">
        <v>1</v>
      </c>
      <c r="R26" s="7">
        <v>0</v>
      </c>
    </row>
    <row r="27" spans="2:18" ht="20.100000000000001" customHeight="1" thickBot="1" x14ac:dyDescent="0.25">
      <c r="B27" s="4" t="s">
        <v>24</v>
      </c>
      <c r="C27" s="7">
        <v>1</v>
      </c>
      <c r="D27" s="7">
        <v>0</v>
      </c>
      <c r="E27" s="7">
        <v>0</v>
      </c>
      <c r="F27" s="7">
        <v>8</v>
      </c>
      <c r="G27" s="7">
        <v>1</v>
      </c>
      <c r="H27" s="7">
        <v>0</v>
      </c>
      <c r="I27" s="7">
        <v>0</v>
      </c>
      <c r="J27" s="7">
        <v>4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226</v>
      </c>
      <c r="D28" s="8">
        <f t="shared" ref="D28:R28" si="0">SUM(D11:D27)</f>
        <v>6</v>
      </c>
      <c r="E28" s="8">
        <f t="shared" si="0"/>
        <v>169</v>
      </c>
      <c r="F28" s="8">
        <f t="shared" si="0"/>
        <v>805</v>
      </c>
      <c r="G28" s="8">
        <f t="shared" si="0"/>
        <v>179</v>
      </c>
      <c r="H28" s="8">
        <f t="shared" si="0"/>
        <v>6</v>
      </c>
      <c r="I28" s="8">
        <f t="shared" si="0"/>
        <v>117</v>
      </c>
      <c r="J28" s="8">
        <f t="shared" si="0"/>
        <v>682</v>
      </c>
      <c r="K28" s="8">
        <f t="shared" si="0"/>
        <v>32</v>
      </c>
      <c r="L28" s="8">
        <f t="shared" si="0"/>
        <v>0</v>
      </c>
      <c r="M28" s="8">
        <f t="shared" si="0"/>
        <v>25</v>
      </c>
      <c r="N28" s="8">
        <f t="shared" si="0"/>
        <v>101</v>
      </c>
      <c r="O28" s="8">
        <f t="shared" si="0"/>
        <v>15</v>
      </c>
      <c r="P28" s="8">
        <f t="shared" si="0"/>
        <v>0</v>
      </c>
      <c r="Q28" s="8">
        <f t="shared" si="0"/>
        <v>27</v>
      </c>
      <c r="R28" s="8">
        <f t="shared" si="0"/>
        <v>22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1</v>
      </c>
      <c r="D19" s="7">
        <v>0</v>
      </c>
      <c r="E19" s="7">
        <v>1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1</v>
      </c>
      <c r="D28" s="8">
        <f t="shared" ref="D28:E28" si="0">SUM(D11:D27)</f>
        <v>0</v>
      </c>
      <c r="E28" s="8">
        <f t="shared" si="0"/>
        <v>1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266</v>
      </c>
      <c r="D11" s="7">
        <v>276</v>
      </c>
      <c r="E11" s="7">
        <v>212</v>
      </c>
      <c r="F11" s="7">
        <v>227</v>
      </c>
      <c r="G11" s="7">
        <v>245</v>
      </c>
      <c r="H11" s="7">
        <v>152</v>
      </c>
      <c r="I11" s="7">
        <v>0</v>
      </c>
      <c r="J11" s="7">
        <v>0</v>
      </c>
      <c r="K11" s="7">
        <v>0</v>
      </c>
      <c r="L11" s="7">
        <v>39</v>
      </c>
      <c r="M11" s="7">
        <v>31</v>
      </c>
      <c r="N11" s="7">
        <v>60</v>
      </c>
    </row>
    <row r="12" spans="2:14" ht="20.100000000000001" customHeight="1" thickBot="1" x14ac:dyDescent="0.25">
      <c r="B12" s="2" t="s">
        <v>9</v>
      </c>
      <c r="C12" s="7">
        <v>21</v>
      </c>
      <c r="D12" s="7">
        <v>28</v>
      </c>
      <c r="E12" s="7">
        <v>1</v>
      </c>
      <c r="F12" s="7">
        <v>19</v>
      </c>
      <c r="G12" s="7">
        <v>26</v>
      </c>
      <c r="H12" s="7">
        <v>1</v>
      </c>
      <c r="I12" s="7">
        <v>0</v>
      </c>
      <c r="J12" s="7">
        <v>0</v>
      </c>
      <c r="K12" s="7">
        <v>0</v>
      </c>
      <c r="L12" s="7">
        <v>2</v>
      </c>
      <c r="M12" s="7">
        <v>2</v>
      </c>
      <c r="N12" s="7">
        <v>0</v>
      </c>
    </row>
    <row r="13" spans="2:14" ht="20.100000000000001" customHeight="1" thickBot="1" x14ac:dyDescent="0.25">
      <c r="B13" s="2" t="s">
        <v>10</v>
      </c>
      <c r="C13" s="7">
        <v>50</v>
      </c>
      <c r="D13" s="7">
        <v>52</v>
      </c>
      <c r="E13" s="7">
        <v>15</v>
      </c>
      <c r="F13" s="7">
        <v>42</v>
      </c>
      <c r="G13" s="7">
        <v>47</v>
      </c>
      <c r="H13" s="7">
        <v>12</v>
      </c>
      <c r="I13" s="7">
        <v>0</v>
      </c>
      <c r="J13" s="7">
        <v>0</v>
      </c>
      <c r="K13" s="7">
        <v>0</v>
      </c>
      <c r="L13" s="7">
        <v>8</v>
      </c>
      <c r="M13" s="7">
        <v>5</v>
      </c>
      <c r="N13" s="7">
        <v>3</v>
      </c>
    </row>
    <row r="14" spans="2:14" ht="20.100000000000001" customHeight="1" thickBot="1" x14ac:dyDescent="0.25">
      <c r="B14" s="2" t="s">
        <v>11</v>
      </c>
      <c r="C14" s="7">
        <v>5</v>
      </c>
      <c r="D14" s="7">
        <v>4</v>
      </c>
      <c r="E14" s="7">
        <v>11</v>
      </c>
      <c r="F14" s="7">
        <v>2</v>
      </c>
      <c r="G14" s="7">
        <v>1</v>
      </c>
      <c r="H14" s="7">
        <v>10</v>
      </c>
      <c r="I14" s="7">
        <v>0</v>
      </c>
      <c r="J14" s="7">
        <v>0</v>
      </c>
      <c r="K14" s="7">
        <v>0</v>
      </c>
      <c r="L14" s="7">
        <v>3</v>
      </c>
      <c r="M14" s="7">
        <v>3</v>
      </c>
      <c r="N14" s="7">
        <v>1</v>
      </c>
    </row>
    <row r="15" spans="2:14" ht="20.100000000000001" customHeight="1" thickBot="1" x14ac:dyDescent="0.25">
      <c r="B15" s="2" t="s">
        <v>12</v>
      </c>
      <c r="C15" s="7">
        <v>99</v>
      </c>
      <c r="D15" s="7">
        <v>91</v>
      </c>
      <c r="E15" s="7">
        <v>21</v>
      </c>
      <c r="F15" s="7">
        <v>80</v>
      </c>
      <c r="G15" s="7">
        <v>67</v>
      </c>
      <c r="H15" s="7">
        <v>20</v>
      </c>
      <c r="I15" s="7">
        <v>0</v>
      </c>
      <c r="J15" s="7">
        <v>0</v>
      </c>
      <c r="K15" s="7">
        <v>0</v>
      </c>
      <c r="L15" s="7">
        <v>19</v>
      </c>
      <c r="M15" s="7">
        <v>24</v>
      </c>
      <c r="N15" s="7">
        <v>1</v>
      </c>
    </row>
    <row r="16" spans="2:14" ht="20.100000000000001" customHeight="1" thickBot="1" x14ac:dyDescent="0.25">
      <c r="B16" s="2" t="s">
        <v>13</v>
      </c>
      <c r="C16" s="7">
        <v>34</v>
      </c>
      <c r="D16" s="7">
        <v>27</v>
      </c>
      <c r="E16" s="7">
        <v>55</v>
      </c>
      <c r="F16" s="7">
        <v>34</v>
      </c>
      <c r="G16" s="7">
        <v>26</v>
      </c>
      <c r="H16" s="7">
        <v>53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2</v>
      </c>
    </row>
    <row r="17" spans="2:14" ht="20.100000000000001" customHeight="1" thickBot="1" x14ac:dyDescent="0.25">
      <c r="B17" s="2" t="s">
        <v>14</v>
      </c>
      <c r="C17" s="7">
        <v>49</v>
      </c>
      <c r="D17" s="7">
        <v>67</v>
      </c>
      <c r="E17" s="7">
        <v>17</v>
      </c>
      <c r="F17" s="7">
        <v>39</v>
      </c>
      <c r="G17" s="7">
        <v>62</v>
      </c>
      <c r="H17" s="7">
        <v>8</v>
      </c>
      <c r="I17" s="7">
        <v>0</v>
      </c>
      <c r="J17" s="7">
        <v>0</v>
      </c>
      <c r="K17" s="7">
        <v>0</v>
      </c>
      <c r="L17" s="7">
        <v>10</v>
      </c>
      <c r="M17" s="7">
        <v>5</v>
      </c>
      <c r="N17" s="7">
        <v>9</v>
      </c>
    </row>
    <row r="18" spans="2:14" ht="20.100000000000001" customHeight="1" thickBot="1" x14ac:dyDescent="0.25">
      <c r="B18" s="2" t="s">
        <v>15</v>
      </c>
      <c r="C18" s="7">
        <v>92</v>
      </c>
      <c r="D18" s="7">
        <v>72</v>
      </c>
      <c r="E18" s="7">
        <v>80</v>
      </c>
      <c r="F18" s="7">
        <v>86</v>
      </c>
      <c r="G18" s="7">
        <v>65</v>
      </c>
      <c r="H18" s="7">
        <v>76</v>
      </c>
      <c r="I18" s="7">
        <v>0</v>
      </c>
      <c r="J18" s="7">
        <v>0</v>
      </c>
      <c r="K18" s="7">
        <v>0</v>
      </c>
      <c r="L18" s="7">
        <v>6</v>
      </c>
      <c r="M18" s="7">
        <v>7</v>
      </c>
      <c r="N18" s="7">
        <v>4</v>
      </c>
    </row>
    <row r="19" spans="2:14" ht="20.100000000000001" customHeight="1" thickBot="1" x14ac:dyDescent="0.25">
      <c r="B19" s="2" t="s">
        <v>16</v>
      </c>
      <c r="C19" s="7">
        <v>507</v>
      </c>
      <c r="D19" s="7">
        <v>458</v>
      </c>
      <c r="E19" s="7">
        <v>215</v>
      </c>
      <c r="F19" s="7">
        <v>474</v>
      </c>
      <c r="G19" s="7">
        <v>437</v>
      </c>
      <c r="H19" s="7">
        <v>183</v>
      </c>
      <c r="I19" s="7">
        <v>0</v>
      </c>
      <c r="J19" s="7">
        <v>0</v>
      </c>
      <c r="K19" s="7">
        <v>0</v>
      </c>
      <c r="L19" s="7">
        <v>33</v>
      </c>
      <c r="M19" s="7">
        <v>21</v>
      </c>
      <c r="N19" s="7">
        <v>32</v>
      </c>
    </row>
    <row r="20" spans="2:14" ht="20.100000000000001" customHeight="1" thickBot="1" x14ac:dyDescent="0.25">
      <c r="B20" s="2" t="s">
        <v>17</v>
      </c>
      <c r="C20" s="7">
        <v>309</v>
      </c>
      <c r="D20" s="7">
        <v>281</v>
      </c>
      <c r="E20" s="7">
        <v>116</v>
      </c>
      <c r="F20" s="7">
        <v>255</v>
      </c>
      <c r="G20" s="7">
        <v>230</v>
      </c>
      <c r="H20" s="7">
        <v>106</v>
      </c>
      <c r="I20" s="7">
        <v>0</v>
      </c>
      <c r="J20" s="7">
        <v>0</v>
      </c>
      <c r="K20" s="7">
        <v>0</v>
      </c>
      <c r="L20" s="7">
        <v>54</v>
      </c>
      <c r="M20" s="7">
        <v>51</v>
      </c>
      <c r="N20" s="7">
        <v>10</v>
      </c>
    </row>
    <row r="21" spans="2:14" ht="20.100000000000001" customHeight="1" thickBot="1" x14ac:dyDescent="0.25">
      <c r="B21" s="2" t="s">
        <v>18</v>
      </c>
      <c r="C21" s="7">
        <v>28</v>
      </c>
      <c r="D21" s="7">
        <v>25</v>
      </c>
      <c r="E21" s="7">
        <v>12</v>
      </c>
      <c r="F21" s="7">
        <v>23</v>
      </c>
      <c r="G21" s="7">
        <v>21</v>
      </c>
      <c r="H21" s="7">
        <v>11</v>
      </c>
      <c r="I21" s="7">
        <v>0</v>
      </c>
      <c r="J21" s="7">
        <v>0</v>
      </c>
      <c r="K21" s="7">
        <v>0</v>
      </c>
      <c r="L21" s="7">
        <v>5</v>
      </c>
      <c r="M21" s="7">
        <v>4</v>
      </c>
      <c r="N21" s="7">
        <v>1</v>
      </c>
    </row>
    <row r="22" spans="2:14" ht="20.100000000000001" customHeight="1" thickBot="1" x14ac:dyDescent="0.25">
      <c r="B22" s="2" t="s">
        <v>19</v>
      </c>
      <c r="C22" s="7">
        <v>69</v>
      </c>
      <c r="D22" s="7">
        <v>113</v>
      </c>
      <c r="E22" s="7">
        <v>34</v>
      </c>
      <c r="F22" s="7">
        <v>55</v>
      </c>
      <c r="G22" s="7">
        <v>93</v>
      </c>
      <c r="H22" s="7">
        <v>26</v>
      </c>
      <c r="I22" s="7">
        <v>0</v>
      </c>
      <c r="J22" s="7">
        <v>0</v>
      </c>
      <c r="K22" s="7">
        <v>0</v>
      </c>
      <c r="L22" s="7">
        <v>14</v>
      </c>
      <c r="M22" s="7">
        <v>20</v>
      </c>
      <c r="N22" s="7">
        <v>8</v>
      </c>
    </row>
    <row r="23" spans="2:14" ht="20.100000000000001" customHeight="1" thickBot="1" x14ac:dyDescent="0.25">
      <c r="B23" s="2" t="s">
        <v>20</v>
      </c>
      <c r="C23" s="7">
        <v>569</v>
      </c>
      <c r="D23" s="7">
        <v>481</v>
      </c>
      <c r="E23" s="7">
        <v>1089</v>
      </c>
      <c r="F23" s="7">
        <v>530</v>
      </c>
      <c r="G23" s="7">
        <v>437</v>
      </c>
      <c r="H23" s="7">
        <v>1067</v>
      </c>
      <c r="I23" s="7">
        <v>0</v>
      </c>
      <c r="J23" s="7">
        <v>0</v>
      </c>
      <c r="K23" s="7">
        <v>0</v>
      </c>
      <c r="L23" s="7">
        <v>39</v>
      </c>
      <c r="M23" s="7">
        <v>44</v>
      </c>
      <c r="N23" s="7">
        <v>22</v>
      </c>
    </row>
    <row r="24" spans="2:14" ht="20.100000000000001" customHeight="1" thickBot="1" x14ac:dyDescent="0.25">
      <c r="B24" s="2" t="s">
        <v>21</v>
      </c>
      <c r="C24" s="7">
        <v>50</v>
      </c>
      <c r="D24" s="7">
        <v>41</v>
      </c>
      <c r="E24" s="7">
        <v>37</v>
      </c>
      <c r="F24" s="7">
        <v>49</v>
      </c>
      <c r="G24" s="7">
        <v>35</v>
      </c>
      <c r="H24" s="7">
        <v>37</v>
      </c>
      <c r="I24" s="7">
        <v>0</v>
      </c>
      <c r="J24" s="7">
        <v>0</v>
      </c>
      <c r="K24" s="7">
        <v>0</v>
      </c>
      <c r="L24" s="7">
        <v>1</v>
      </c>
      <c r="M24" s="7">
        <v>6</v>
      </c>
      <c r="N24" s="7">
        <v>0</v>
      </c>
    </row>
    <row r="25" spans="2:14" ht="20.100000000000001" customHeight="1" thickBot="1" x14ac:dyDescent="0.25">
      <c r="B25" s="2" t="s">
        <v>22</v>
      </c>
      <c r="C25" s="7">
        <v>12</v>
      </c>
      <c r="D25" s="7">
        <v>10</v>
      </c>
      <c r="E25" s="7">
        <v>22</v>
      </c>
      <c r="F25" s="7">
        <v>12</v>
      </c>
      <c r="G25" s="7">
        <v>9</v>
      </c>
      <c r="H25" s="7">
        <v>22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77</v>
      </c>
      <c r="D26" s="7">
        <v>68</v>
      </c>
      <c r="E26" s="7">
        <v>58</v>
      </c>
      <c r="F26" s="7">
        <v>70</v>
      </c>
      <c r="G26" s="7">
        <v>60</v>
      </c>
      <c r="H26" s="7">
        <v>49</v>
      </c>
      <c r="I26" s="7">
        <v>0</v>
      </c>
      <c r="J26" s="7">
        <v>0</v>
      </c>
      <c r="K26" s="7">
        <v>0</v>
      </c>
      <c r="L26" s="7">
        <v>7</v>
      </c>
      <c r="M26" s="7">
        <v>8</v>
      </c>
      <c r="N26" s="7">
        <v>9</v>
      </c>
    </row>
    <row r="27" spans="2:14" ht="20.100000000000001" customHeight="1" thickBot="1" x14ac:dyDescent="0.25">
      <c r="B27" s="4" t="s">
        <v>24</v>
      </c>
      <c r="C27" s="7">
        <v>3</v>
      </c>
      <c r="D27" s="7">
        <v>3</v>
      </c>
      <c r="E27" s="7">
        <v>0</v>
      </c>
      <c r="F27" s="7">
        <v>3</v>
      </c>
      <c r="G27" s="7">
        <v>3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2240</v>
      </c>
      <c r="D28" s="8">
        <f t="shared" ref="D28:N28" si="0">SUM(D11:D27)</f>
        <v>2097</v>
      </c>
      <c r="E28" s="8">
        <f t="shared" si="0"/>
        <v>1995</v>
      </c>
      <c r="F28" s="8">
        <f t="shared" si="0"/>
        <v>2000</v>
      </c>
      <c r="G28" s="8">
        <f t="shared" si="0"/>
        <v>1864</v>
      </c>
      <c r="H28" s="8">
        <f t="shared" si="0"/>
        <v>1833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240</v>
      </c>
      <c r="M28" s="8">
        <f t="shared" si="0"/>
        <v>233</v>
      </c>
      <c r="N28" s="8">
        <f t="shared" si="0"/>
        <v>162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39</v>
      </c>
      <c r="D11" s="7">
        <v>20</v>
      </c>
      <c r="E11" s="7">
        <v>8</v>
      </c>
      <c r="F11" s="7">
        <v>6</v>
      </c>
      <c r="G11" s="7">
        <v>5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39</v>
      </c>
      <c r="N11" s="7">
        <v>20</v>
      </c>
      <c r="O11" s="7">
        <v>8</v>
      </c>
      <c r="P11" s="7">
        <v>6</v>
      </c>
      <c r="Q11" s="7">
        <v>5</v>
      </c>
    </row>
    <row r="12" spans="2:17" ht="20.100000000000001" customHeight="1" thickBot="1" x14ac:dyDescent="0.25">
      <c r="B12" s="2" t="s">
        <v>9</v>
      </c>
      <c r="C12" s="7">
        <v>1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1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9</v>
      </c>
      <c r="D13" s="7">
        <v>6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9</v>
      </c>
      <c r="N13" s="7">
        <v>6</v>
      </c>
      <c r="O13" s="7">
        <v>3</v>
      </c>
      <c r="P13" s="7">
        <v>0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1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6</v>
      </c>
      <c r="D17" s="7">
        <v>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6</v>
      </c>
      <c r="N17" s="7">
        <v>6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5</v>
      </c>
      <c r="D18" s="7">
        <v>2</v>
      </c>
      <c r="E18" s="7">
        <v>2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5</v>
      </c>
      <c r="N18" s="7">
        <v>2</v>
      </c>
      <c r="O18" s="7">
        <v>2</v>
      </c>
      <c r="P18" s="7">
        <v>1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27</v>
      </c>
      <c r="D19" s="7">
        <v>15</v>
      </c>
      <c r="E19" s="7">
        <v>7</v>
      </c>
      <c r="F19" s="7">
        <v>3</v>
      </c>
      <c r="G19" s="7">
        <v>2</v>
      </c>
      <c r="H19" s="7">
        <v>1</v>
      </c>
      <c r="I19" s="7">
        <v>0</v>
      </c>
      <c r="J19" s="7">
        <v>0</v>
      </c>
      <c r="K19" s="7">
        <v>1</v>
      </c>
      <c r="L19" s="7">
        <v>0</v>
      </c>
      <c r="M19" s="7">
        <v>28</v>
      </c>
      <c r="N19" s="7">
        <v>15</v>
      </c>
      <c r="O19" s="7">
        <v>7</v>
      </c>
      <c r="P19" s="7">
        <v>4</v>
      </c>
      <c r="Q19" s="7">
        <v>2</v>
      </c>
    </row>
    <row r="20" spans="2:17" ht="20.100000000000001" customHeight="1" thickBot="1" x14ac:dyDescent="0.25">
      <c r="B20" s="2" t="s">
        <v>17</v>
      </c>
      <c r="C20" s="7">
        <v>17</v>
      </c>
      <c r="D20" s="7">
        <v>6</v>
      </c>
      <c r="E20" s="7">
        <v>8</v>
      </c>
      <c r="F20" s="7">
        <v>2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17</v>
      </c>
      <c r="N20" s="7">
        <v>6</v>
      </c>
      <c r="O20" s="7">
        <v>8</v>
      </c>
      <c r="P20" s="7">
        <v>2</v>
      </c>
      <c r="Q20" s="7">
        <v>1</v>
      </c>
    </row>
    <row r="21" spans="2:17" ht="20.100000000000001" customHeight="1" thickBot="1" x14ac:dyDescent="0.25">
      <c r="B21" s="2" t="s">
        <v>18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6</v>
      </c>
      <c r="D22" s="7">
        <v>2</v>
      </c>
      <c r="E22" s="7">
        <v>2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6</v>
      </c>
      <c r="N22" s="7">
        <v>2</v>
      </c>
      <c r="O22" s="7">
        <v>2</v>
      </c>
      <c r="P22" s="7">
        <v>2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26</v>
      </c>
      <c r="D23" s="7">
        <v>12</v>
      </c>
      <c r="E23" s="7">
        <v>8</v>
      </c>
      <c r="F23" s="7">
        <v>5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26</v>
      </c>
      <c r="N23" s="7">
        <v>12</v>
      </c>
      <c r="O23" s="7">
        <v>8</v>
      </c>
      <c r="P23" s="7">
        <v>5</v>
      </c>
      <c r="Q23" s="7">
        <v>1</v>
      </c>
    </row>
    <row r="24" spans="2:17" ht="20.100000000000001" customHeight="1" thickBot="1" x14ac:dyDescent="0.25">
      <c r="B24" s="2" t="s">
        <v>21</v>
      </c>
      <c r="C24" s="7">
        <v>3</v>
      </c>
      <c r="D24" s="7">
        <v>0</v>
      </c>
      <c r="E24" s="7">
        <v>3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3</v>
      </c>
      <c r="N24" s="7">
        <v>0</v>
      </c>
      <c r="O24" s="7">
        <v>3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3</v>
      </c>
      <c r="D25" s="7">
        <v>1</v>
      </c>
      <c r="E25" s="7">
        <v>0</v>
      </c>
      <c r="F25" s="7">
        <v>0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3</v>
      </c>
      <c r="N25" s="7">
        <v>1</v>
      </c>
      <c r="O25" s="7">
        <v>0</v>
      </c>
      <c r="P25" s="7">
        <v>0</v>
      </c>
      <c r="Q25" s="7">
        <v>2</v>
      </c>
    </row>
    <row r="26" spans="2:17" ht="20.100000000000001" customHeight="1" thickBot="1" x14ac:dyDescent="0.25">
      <c r="B26" s="3" t="s">
        <v>23</v>
      </c>
      <c r="C26" s="7">
        <v>9</v>
      </c>
      <c r="D26" s="7">
        <v>2</v>
      </c>
      <c r="E26" s="7">
        <v>3</v>
      </c>
      <c r="F26" s="7">
        <v>2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9</v>
      </c>
      <c r="N26" s="7">
        <v>2</v>
      </c>
      <c r="O26" s="7">
        <v>3</v>
      </c>
      <c r="P26" s="7">
        <v>2</v>
      </c>
      <c r="Q26" s="7">
        <v>2</v>
      </c>
    </row>
    <row r="27" spans="2:17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153</v>
      </c>
      <c r="D28" s="8">
        <f t="shared" ref="D28:Q28" si="0">SUM(D11:D27)</f>
        <v>75</v>
      </c>
      <c r="E28" s="8">
        <f t="shared" si="0"/>
        <v>44</v>
      </c>
      <c r="F28" s="8">
        <f t="shared" si="0"/>
        <v>21</v>
      </c>
      <c r="G28" s="8">
        <f t="shared" si="0"/>
        <v>13</v>
      </c>
      <c r="H28" s="8">
        <f t="shared" si="0"/>
        <v>1</v>
      </c>
      <c r="I28" s="8">
        <f t="shared" si="0"/>
        <v>0</v>
      </c>
      <c r="J28" s="8">
        <f t="shared" si="0"/>
        <v>0</v>
      </c>
      <c r="K28" s="8">
        <f t="shared" si="0"/>
        <v>1</v>
      </c>
      <c r="L28" s="8">
        <f t="shared" si="0"/>
        <v>0</v>
      </c>
      <c r="M28" s="8">
        <f t="shared" si="0"/>
        <v>154</v>
      </c>
      <c r="N28" s="8">
        <f t="shared" si="0"/>
        <v>75</v>
      </c>
      <c r="O28" s="8">
        <f t="shared" si="0"/>
        <v>44</v>
      </c>
      <c r="P28" s="8">
        <f t="shared" si="0"/>
        <v>22</v>
      </c>
      <c r="Q28" s="8">
        <f t="shared" si="0"/>
        <v>13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0.71794871794871795</v>
      </c>
      <c r="D11" s="10">
        <f>+IF(('Personas Enjuiciadas'!N11+'Personas Enjuiciadas'!P11)&gt;0,('Personas Enjuiciadas'!D11+'Personas Enjuiciadas'!I11)/('Personas Enjuiciadas'!N11+'Personas Enjuiciadas'!P11),"-")</f>
        <v>0.76923076923076927</v>
      </c>
      <c r="E11" s="10">
        <f>+IF(('Personas Enjuiciadas'!O11+'Personas Enjuiciadas'!Q11)&gt;0,('Personas Enjuiciadas'!E11+'Personas Enjuiciadas'!J11)/('Personas Enjuiciadas'!O11+'Personas Enjuiciadas'!Q11),"-")</f>
        <v>0.61538461538461542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>
        <f>+IF(('Personas Enjuiciadas'!N12+'Personas Enjuiciadas'!P12)&gt;0,('Personas Enjuiciadas'!D12+'Personas Enjuiciadas'!I12)/('Personas Enjuiciadas'!N12+'Personas Enjuiciadas'!P12),"-")</f>
        <v>1</v>
      </c>
      <c r="E12" s="10" t="str">
        <f>+IF(('Personas Enjuiciadas'!O12+'Personas Enjuiciadas'!Q12)&gt;0,('Personas Enjuiciadas'!E12+'Personas Enjuiciadas'!J12)/('Personas Enjuiciadas'!O12+'Personas Enjuiciadas'!Q12),"-")</f>
        <v>-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1</v>
      </c>
      <c r="D13" s="10">
        <f>+IF(('Personas Enjuiciadas'!N13+'Personas Enjuiciadas'!P13)&gt;0,('Personas Enjuiciadas'!D13+'Personas Enjuiciadas'!I13)/('Personas Enjuiciadas'!N13+'Personas Enjuiciadas'!P13),"-")</f>
        <v>1</v>
      </c>
      <c r="E13" s="10">
        <f>+IF(('Personas Enjuiciadas'!O13+'Personas Enjuiciadas'!Q13)&gt;0,('Personas Enjuiciadas'!E13+'Personas Enjuiciadas'!J13)/('Personas Enjuiciadas'!O13+'Personas Enjuiciadas'!Q13),"-")</f>
        <v>1</v>
      </c>
    </row>
    <row r="14" spans="2:5" ht="20.100000000000001" customHeight="1" thickBot="1" x14ac:dyDescent="0.25">
      <c r="B14" s="2" t="s">
        <v>11</v>
      </c>
      <c r="C14" s="10" t="str">
        <f>+IF('Personas Enjuiciadas'!M14&gt;0,('Personas Enjuiciadas'!D14+'Personas Enjuiciadas'!E14+'Personas Enjuiciadas'!I14+'Personas Enjuiciadas'!J14)/'Personas Enjuiciadas'!M14,"-")</f>
        <v>-</v>
      </c>
      <c r="D14" s="10" t="str">
        <f>+IF(('Personas Enjuiciadas'!N14+'Personas Enjuiciadas'!P14)&gt;0,('Personas Enjuiciadas'!D14+'Personas Enjuiciadas'!I14)/('Personas Enjuiciadas'!N14+'Personas Enjuiciadas'!P14),"-")</f>
        <v>-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1</v>
      </c>
      <c r="D15" s="10">
        <f>+IF(('Personas Enjuiciadas'!N15+'Personas Enjuiciadas'!P15)&gt;0,('Personas Enjuiciadas'!D15+'Personas Enjuiciadas'!I15)/('Personas Enjuiciadas'!N15+'Personas Enjuiciadas'!P15),"-")</f>
        <v>1</v>
      </c>
      <c r="E15" s="10" t="str">
        <f>+IF(('Personas Enjuiciadas'!O15+'Personas Enjuiciadas'!Q15)&gt;0,('Personas Enjuiciadas'!E15+'Personas Enjuiciadas'!J15)/('Personas Enjuiciadas'!O15+'Personas Enjuiciadas'!Q15),"-")</f>
        <v>-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1</v>
      </c>
      <c r="D17" s="10">
        <f>+IF(('Personas Enjuiciadas'!N17+'Personas Enjuiciadas'!P17)&gt;0,('Personas Enjuiciadas'!D17+'Personas Enjuiciadas'!I17)/('Personas Enjuiciadas'!N17+'Personas Enjuiciadas'!P17),"-")</f>
        <v>1</v>
      </c>
      <c r="E17" s="10" t="str">
        <f>+IF(('Personas Enjuiciadas'!O17+'Personas Enjuiciadas'!Q17)&gt;0,('Personas Enjuiciadas'!E17+'Personas Enjuiciadas'!J17)/('Personas Enjuiciadas'!O17+'Personas Enjuiciadas'!Q17),"-")</f>
        <v>-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0.8</v>
      </c>
      <c r="D18" s="10">
        <f>+IF(('Personas Enjuiciadas'!N18+'Personas Enjuiciadas'!P18)&gt;0,('Personas Enjuiciadas'!D18+'Personas Enjuiciadas'!I18)/('Personas Enjuiciadas'!N18+'Personas Enjuiciadas'!P18),"-")</f>
        <v>0.66666666666666663</v>
      </c>
      <c r="E18" s="10">
        <f>+IF(('Personas Enjuiciadas'!O18+'Personas Enjuiciadas'!Q18)&gt;0,('Personas Enjuiciadas'!E18+'Personas Enjuiciadas'!J18)/('Personas Enjuiciadas'!O18+'Personas Enjuiciadas'!Q18),"-")</f>
        <v>1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0.7857142857142857</v>
      </c>
      <c r="D19" s="10">
        <f>+IF(('Personas Enjuiciadas'!N19+'Personas Enjuiciadas'!P19)&gt;0,('Personas Enjuiciadas'!D19+'Personas Enjuiciadas'!I19)/('Personas Enjuiciadas'!N19+'Personas Enjuiciadas'!P19),"-")</f>
        <v>0.78947368421052633</v>
      </c>
      <c r="E19" s="10">
        <f>+IF(('Personas Enjuiciadas'!O19+'Personas Enjuiciadas'!Q19)&gt;0,('Personas Enjuiciadas'!E19+'Personas Enjuiciadas'!J19)/('Personas Enjuiciadas'!O19+'Personas Enjuiciadas'!Q19),"-")</f>
        <v>0.77777777777777779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0.82352941176470584</v>
      </c>
      <c r="D20" s="10">
        <f>+IF(('Personas Enjuiciadas'!N20+'Personas Enjuiciadas'!P20)&gt;0,('Personas Enjuiciadas'!D20+'Personas Enjuiciadas'!I20)/('Personas Enjuiciadas'!N20+'Personas Enjuiciadas'!P20),"-")</f>
        <v>0.75</v>
      </c>
      <c r="E20" s="10">
        <f>+IF(('Personas Enjuiciadas'!O20+'Personas Enjuiciadas'!Q20)&gt;0,('Personas Enjuiciadas'!E20+'Personas Enjuiciadas'!J20)/('Personas Enjuiciadas'!O20+'Personas Enjuiciadas'!Q20),"-")</f>
        <v>0.88888888888888884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0.66666666666666663</v>
      </c>
      <c r="D22" s="10">
        <f>+IF(('Personas Enjuiciadas'!N22+'Personas Enjuiciadas'!P22)&gt;0,('Personas Enjuiciadas'!D22+'Personas Enjuiciadas'!I22)/('Personas Enjuiciadas'!N22+'Personas Enjuiciadas'!P22),"-")</f>
        <v>0.5</v>
      </c>
      <c r="E22" s="10">
        <f>+IF(('Personas Enjuiciadas'!O22+'Personas Enjuiciadas'!Q22)&gt;0,('Personas Enjuiciadas'!E22+'Personas Enjuiciadas'!J22)/('Personas Enjuiciadas'!O22+'Personas Enjuiciadas'!Q22),"-")</f>
        <v>1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0.76923076923076927</v>
      </c>
      <c r="D23" s="10">
        <f>+IF(('Personas Enjuiciadas'!N23+'Personas Enjuiciadas'!P23)&gt;0,('Personas Enjuiciadas'!D23+'Personas Enjuiciadas'!I23)/('Personas Enjuiciadas'!N23+'Personas Enjuiciadas'!P23),"-")</f>
        <v>0.70588235294117652</v>
      </c>
      <c r="E23" s="10">
        <f>+IF(('Personas Enjuiciadas'!O23+'Personas Enjuiciadas'!Q23)&gt;0,('Personas Enjuiciadas'!E23+'Personas Enjuiciadas'!J23)/('Personas Enjuiciadas'!O23+'Personas Enjuiciadas'!Q23),"-")</f>
        <v>0.88888888888888884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 t="str">
        <f>+IF(('Personas Enjuiciadas'!N24+'Personas Enjuiciadas'!P24)&gt;0,('Personas Enjuiciadas'!D24+'Personas Enjuiciadas'!I24)/('Personas Enjuiciadas'!N24+'Personas Enjuiciadas'!P24),"-")</f>
        <v>-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>
        <f>+IF('Personas Enjuiciadas'!M25&gt;0,('Personas Enjuiciadas'!D25+'Personas Enjuiciadas'!E25+'Personas Enjuiciadas'!I25+'Personas Enjuiciadas'!J25)/'Personas Enjuiciadas'!M25,"-")</f>
        <v>0.33333333333333331</v>
      </c>
      <c r="D25" s="10">
        <f>+IF(('Personas Enjuiciadas'!N25+'Personas Enjuiciadas'!P25)&gt;0,('Personas Enjuiciadas'!D25+'Personas Enjuiciadas'!I25)/('Personas Enjuiciadas'!N25+'Personas Enjuiciadas'!P25),"-")</f>
        <v>1</v>
      </c>
      <c r="E25" s="10">
        <f>+IF(('Personas Enjuiciadas'!O25+'Personas Enjuiciadas'!Q25)&gt;0,('Personas Enjuiciadas'!E25+'Personas Enjuiciadas'!J25)/('Personas Enjuiciadas'!O25+'Personas Enjuiciadas'!Q25),"-")</f>
        <v>0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0.55555555555555558</v>
      </c>
      <c r="D26" s="10">
        <f>+IF(('Personas Enjuiciadas'!N26+'Personas Enjuiciadas'!P26)&gt;0,('Personas Enjuiciadas'!D26+'Personas Enjuiciadas'!I26)/('Personas Enjuiciadas'!N26+'Personas Enjuiciadas'!P26),"-")</f>
        <v>0.5</v>
      </c>
      <c r="E26" s="10">
        <f>+IF(('Personas Enjuiciadas'!O26+'Personas Enjuiciadas'!Q26)&gt;0,('Personas Enjuiciadas'!E26+'Personas Enjuiciadas'!J26)/('Personas Enjuiciadas'!O26+'Personas Enjuiciadas'!Q26),"-")</f>
        <v>0.6</v>
      </c>
    </row>
    <row r="27" spans="2:5" ht="20.100000000000001" customHeight="1" thickBot="1" x14ac:dyDescent="0.2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0.77272727272727271</v>
      </c>
      <c r="D28" s="9">
        <f>+IF(('Personas Enjuiciadas'!N28+'Personas Enjuiciadas'!P28)&gt;0,('Personas Enjuiciadas'!D28+'Personas Enjuiciadas'!I28)/('Personas Enjuiciadas'!N28+'Personas Enjuiciadas'!P28),"-")</f>
        <v>0.77319587628865982</v>
      </c>
      <c r="E28" s="9">
        <f>+IF(('Personas Enjuiciadas'!O28+'Personas Enjuiciadas'!Q28)&gt;0,('Personas Enjuiciadas'!E28+'Personas Enjuiciadas'!J28)/('Personas Enjuiciadas'!O28+'Personas Enjuiciadas'!Q28),"-")</f>
        <v>0.77192982456140347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20</v>
      </c>
      <c r="D11" s="7">
        <v>11</v>
      </c>
      <c r="E11" s="7">
        <v>0</v>
      </c>
      <c r="F11" s="7">
        <v>1</v>
      </c>
      <c r="G11" s="7">
        <v>0</v>
      </c>
      <c r="H11" s="7">
        <v>4</v>
      </c>
      <c r="I11" s="7">
        <v>0</v>
      </c>
      <c r="J11" s="7">
        <v>0</v>
      </c>
      <c r="K11" s="7">
        <v>0</v>
      </c>
      <c r="L11" s="7">
        <v>0</v>
      </c>
      <c r="M11" s="7">
        <v>4</v>
      </c>
      <c r="N11" s="7">
        <v>0</v>
      </c>
      <c r="O11" s="7">
        <v>0</v>
      </c>
      <c r="P11" s="7">
        <v>0</v>
      </c>
      <c r="Q11" s="7">
        <v>0</v>
      </c>
      <c r="R11" s="7">
        <v>28</v>
      </c>
      <c r="S11" s="7">
        <v>11</v>
      </c>
      <c r="T11" s="7">
        <v>0</v>
      </c>
      <c r="U11" s="7">
        <v>1</v>
      </c>
      <c r="V11" s="7">
        <v>0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4</v>
      </c>
      <c r="D13" s="7">
        <v>0</v>
      </c>
      <c r="E13" s="7">
        <v>0</v>
      </c>
      <c r="F13" s="7">
        <v>0</v>
      </c>
      <c r="G13" s="7">
        <v>0</v>
      </c>
      <c r="H13" s="7">
        <v>3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0</v>
      </c>
      <c r="O13" s="7">
        <v>0</v>
      </c>
      <c r="P13" s="7">
        <v>0</v>
      </c>
      <c r="Q13" s="7">
        <v>0</v>
      </c>
      <c r="R13" s="7">
        <v>9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3</v>
      </c>
      <c r="D17" s="7">
        <v>0</v>
      </c>
      <c r="E17" s="7">
        <v>0</v>
      </c>
      <c r="F17" s="7">
        <v>0</v>
      </c>
      <c r="G17" s="7">
        <v>0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0</v>
      </c>
      <c r="R17" s="7">
        <v>6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1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4</v>
      </c>
      <c r="S18" s="7">
        <v>1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6</v>
      </c>
      <c r="D19" s="7">
        <v>5</v>
      </c>
      <c r="E19" s="7">
        <v>0</v>
      </c>
      <c r="F19" s="7">
        <v>6</v>
      </c>
      <c r="G19" s="7">
        <v>0</v>
      </c>
      <c r="H19" s="7">
        <v>8</v>
      </c>
      <c r="I19" s="7">
        <v>1</v>
      </c>
      <c r="J19" s="7">
        <v>0</v>
      </c>
      <c r="K19" s="7">
        <v>0</v>
      </c>
      <c r="L19" s="7">
        <v>0</v>
      </c>
      <c r="M19" s="7">
        <v>8</v>
      </c>
      <c r="N19" s="7">
        <v>0</v>
      </c>
      <c r="O19" s="7">
        <v>0</v>
      </c>
      <c r="P19" s="7">
        <v>0</v>
      </c>
      <c r="Q19" s="7">
        <v>0</v>
      </c>
      <c r="R19" s="7">
        <v>22</v>
      </c>
      <c r="S19" s="7">
        <v>6</v>
      </c>
      <c r="T19" s="7">
        <v>0</v>
      </c>
      <c r="U19" s="7">
        <v>6</v>
      </c>
      <c r="V19" s="7">
        <v>0</v>
      </c>
    </row>
    <row r="20" spans="2:22" ht="20.100000000000001" customHeight="1" thickBot="1" x14ac:dyDescent="0.25">
      <c r="B20" s="2" t="s">
        <v>17</v>
      </c>
      <c r="C20" s="7">
        <v>10</v>
      </c>
      <c r="D20" s="7">
        <v>3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4</v>
      </c>
      <c r="N20" s="7">
        <v>0</v>
      </c>
      <c r="O20" s="7">
        <v>0</v>
      </c>
      <c r="P20" s="7">
        <v>0</v>
      </c>
      <c r="Q20" s="7">
        <v>0</v>
      </c>
      <c r="R20" s="7">
        <v>14</v>
      </c>
      <c r="S20" s="7">
        <v>3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4</v>
      </c>
      <c r="D22" s="7">
        <v>2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4</v>
      </c>
      <c r="S22" s="7">
        <v>2</v>
      </c>
      <c r="T22" s="7">
        <v>0</v>
      </c>
      <c r="U22" s="7">
        <v>0</v>
      </c>
      <c r="V22" s="7">
        <v>1</v>
      </c>
    </row>
    <row r="23" spans="2:22" ht="20.100000000000001" customHeight="1" thickBot="1" x14ac:dyDescent="0.25">
      <c r="B23" s="2" t="s">
        <v>20</v>
      </c>
      <c r="C23" s="7">
        <v>13</v>
      </c>
      <c r="D23" s="7">
        <v>3</v>
      </c>
      <c r="E23" s="7">
        <v>0</v>
      </c>
      <c r="F23" s="7">
        <v>6</v>
      </c>
      <c r="G23" s="7">
        <v>0</v>
      </c>
      <c r="H23" s="7">
        <v>3</v>
      </c>
      <c r="I23" s="7">
        <v>1</v>
      </c>
      <c r="J23" s="7">
        <v>0</v>
      </c>
      <c r="K23" s="7">
        <v>0</v>
      </c>
      <c r="L23" s="7">
        <v>0</v>
      </c>
      <c r="M23" s="7">
        <v>4</v>
      </c>
      <c r="N23" s="7">
        <v>2</v>
      </c>
      <c r="O23" s="7">
        <v>0</v>
      </c>
      <c r="P23" s="7">
        <v>0</v>
      </c>
      <c r="Q23" s="7">
        <v>0</v>
      </c>
      <c r="R23" s="7">
        <v>20</v>
      </c>
      <c r="S23" s="7">
        <v>6</v>
      </c>
      <c r="T23" s="7">
        <v>0</v>
      </c>
      <c r="U23" s="7">
        <v>6</v>
      </c>
      <c r="V23" s="7">
        <v>0</v>
      </c>
    </row>
    <row r="24" spans="2:22" ht="20.100000000000001" customHeight="1" thickBot="1" x14ac:dyDescent="0.25">
      <c r="B24" s="2" t="s">
        <v>21</v>
      </c>
      <c r="C24" s="7">
        <v>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1</v>
      </c>
      <c r="D25" s="7">
        <v>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2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4</v>
      </c>
      <c r="D26" s="7">
        <v>4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5</v>
      </c>
      <c r="S26" s="7">
        <v>4</v>
      </c>
      <c r="T26" s="7">
        <v>0</v>
      </c>
      <c r="U26" s="7">
        <v>0</v>
      </c>
      <c r="V26" s="7">
        <v>1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72</v>
      </c>
      <c r="D28" s="8">
        <f t="shared" ref="D28:V28" si="0">SUM(D11:D27)</f>
        <v>30</v>
      </c>
      <c r="E28" s="8">
        <f t="shared" si="0"/>
        <v>0</v>
      </c>
      <c r="F28" s="8">
        <f t="shared" si="0"/>
        <v>13</v>
      </c>
      <c r="G28" s="8">
        <f t="shared" si="0"/>
        <v>2</v>
      </c>
      <c r="H28" s="8">
        <f t="shared" si="0"/>
        <v>22</v>
      </c>
      <c r="I28" s="8">
        <f t="shared" si="0"/>
        <v>3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25</v>
      </c>
      <c r="N28" s="8">
        <f t="shared" si="0"/>
        <v>2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119</v>
      </c>
      <c r="S28" s="8">
        <f t="shared" si="0"/>
        <v>35</v>
      </c>
      <c r="T28" s="8">
        <f t="shared" si="0"/>
        <v>0</v>
      </c>
      <c r="U28" s="8">
        <f t="shared" si="0"/>
        <v>13</v>
      </c>
      <c r="V28" s="8">
        <f t="shared" si="0"/>
        <v>2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18</v>
      </c>
      <c r="D11" s="7">
        <v>9</v>
      </c>
      <c r="E11" s="7">
        <v>209</v>
      </c>
      <c r="F11" s="7">
        <v>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7">
        <v>1</v>
      </c>
      <c r="O11" s="7">
        <v>28</v>
      </c>
      <c r="P11" s="7">
        <v>0</v>
      </c>
      <c r="Q11" s="7">
        <v>0</v>
      </c>
      <c r="R11" s="7">
        <v>20</v>
      </c>
      <c r="S11" s="7">
        <v>10</v>
      </c>
      <c r="T11" s="7">
        <v>237</v>
      </c>
      <c r="U11" s="7">
        <v>9</v>
      </c>
      <c r="V11" s="7">
        <v>0</v>
      </c>
    </row>
    <row r="12" spans="2:22" ht="20.100000000000001" customHeight="1" thickBot="1" x14ac:dyDescent="0.25">
      <c r="B12" s="2" t="s">
        <v>9</v>
      </c>
      <c r="C12" s="7">
        <v>3</v>
      </c>
      <c r="D12" s="7">
        <v>0</v>
      </c>
      <c r="E12" s="7">
        <v>19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1</v>
      </c>
      <c r="P12" s="7">
        <v>0</v>
      </c>
      <c r="Q12" s="7">
        <v>0</v>
      </c>
      <c r="R12" s="7">
        <v>3</v>
      </c>
      <c r="S12" s="7">
        <v>1</v>
      </c>
      <c r="T12" s="7">
        <v>20</v>
      </c>
      <c r="U12" s="7">
        <v>3</v>
      </c>
      <c r="V12" s="7">
        <v>1</v>
      </c>
    </row>
    <row r="13" spans="2:22" ht="20.100000000000001" customHeight="1" thickBot="1" x14ac:dyDescent="0.25">
      <c r="B13" s="2" t="s">
        <v>10</v>
      </c>
      <c r="C13" s="7">
        <v>4</v>
      </c>
      <c r="D13" s="7">
        <v>2</v>
      </c>
      <c r="E13" s="7">
        <v>34</v>
      </c>
      <c r="F13" s="7">
        <v>6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</v>
      </c>
      <c r="O13" s="7">
        <v>3</v>
      </c>
      <c r="P13" s="7">
        <v>1</v>
      </c>
      <c r="Q13" s="7">
        <v>0</v>
      </c>
      <c r="R13" s="7">
        <v>4</v>
      </c>
      <c r="S13" s="7">
        <v>3</v>
      </c>
      <c r="T13" s="7">
        <v>37</v>
      </c>
      <c r="U13" s="7">
        <v>7</v>
      </c>
      <c r="V13" s="7">
        <v>1</v>
      </c>
    </row>
    <row r="14" spans="2:22" ht="20.100000000000001" customHeight="1" thickBot="1" x14ac:dyDescent="0.25">
      <c r="B14" s="2" t="s">
        <v>11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3</v>
      </c>
      <c r="P14" s="7">
        <v>0</v>
      </c>
      <c r="Q14" s="7">
        <v>0</v>
      </c>
      <c r="R14" s="7">
        <v>1</v>
      </c>
      <c r="S14" s="7">
        <v>0</v>
      </c>
      <c r="T14" s="7">
        <v>3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55</v>
      </c>
      <c r="D15" s="7">
        <v>0</v>
      </c>
      <c r="E15" s="7">
        <v>10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</v>
      </c>
      <c r="N15" s="7">
        <v>0</v>
      </c>
      <c r="O15" s="7">
        <v>18</v>
      </c>
      <c r="P15" s="7">
        <v>3</v>
      </c>
      <c r="Q15" s="7">
        <v>0</v>
      </c>
      <c r="R15" s="7">
        <v>58</v>
      </c>
      <c r="S15" s="7">
        <v>0</v>
      </c>
      <c r="T15" s="7">
        <v>28</v>
      </c>
      <c r="U15" s="7">
        <v>5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23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0</v>
      </c>
      <c r="R16" s="7">
        <v>0</v>
      </c>
      <c r="S16" s="7">
        <v>0</v>
      </c>
      <c r="T16" s="7">
        <v>24</v>
      </c>
      <c r="U16" s="7">
        <v>3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20</v>
      </c>
      <c r="D17" s="7">
        <v>1</v>
      </c>
      <c r="E17" s="7">
        <v>32</v>
      </c>
      <c r="F17" s="7">
        <v>9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2</v>
      </c>
      <c r="P17" s="7">
        <v>2</v>
      </c>
      <c r="Q17" s="7">
        <v>0</v>
      </c>
      <c r="R17" s="7">
        <v>21</v>
      </c>
      <c r="S17" s="7">
        <v>1</v>
      </c>
      <c r="T17" s="7">
        <v>34</v>
      </c>
      <c r="U17" s="7">
        <v>11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7</v>
      </c>
      <c r="D18" s="7">
        <v>0</v>
      </c>
      <c r="E18" s="7">
        <v>37</v>
      </c>
      <c r="F18" s="7">
        <v>21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0</v>
      </c>
      <c r="O18" s="7">
        <v>2</v>
      </c>
      <c r="P18" s="7">
        <v>2</v>
      </c>
      <c r="Q18" s="7">
        <v>0</v>
      </c>
      <c r="R18" s="7">
        <v>10</v>
      </c>
      <c r="S18" s="7">
        <v>0</v>
      </c>
      <c r="T18" s="7">
        <v>39</v>
      </c>
      <c r="U18" s="7">
        <v>23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67</v>
      </c>
      <c r="D19" s="7">
        <v>53</v>
      </c>
      <c r="E19" s="7">
        <v>210</v>
      </c>
      <c r="F19" s="7">
        <v>96</v>
      </c>
      <c r="G19" s="7">
        <v>11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1</v>
      </c>
      <c r="O19" s="7">
        <v>9</v>
      </c>
      <c r="P19" s="7">
        <v>9</v>
      </c>
      <c r="Q19" s="7">
        <v>1</v>
      </c>
      <c r="R19" s="7">
        <v>68</v>
      </c>
      <c r="S19" s="7">
        <v>54</v>
      </c>
      <c r="T19" s="7">
        <v>219</v>
      </c>
      <c r="U19" s="7">
        <v>105</v>
      </c>
      <c r="V19" s="7">
        <v>12</v>
      </c>
    </row>
    <row r="20" spans="2:22" ht="20.100000000000001" customHeight="1" thickBot="1" x14ac:dyDescent="0.25">
      <c r="B20" s="2" t="s">
        <v>17</v>
      </c>
      <c r="C20" s="7">
        <v>11</v>
      </c>
      <c r="D20" s="7">
        <v>17</v>
      </c>
      <c r="E20" s="7">
        <v>160</v>
      </c>
      <c r="F20" s="7">
        <v>42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2</v>
      </c>
      <c r="N20" s="7">
        <v>1</v>
      </c>
      <c r="O20" s="7">
        <v>25</v>
      </c>
      <c r="P20" s="7">
        <v>23</v>
      </c>
      <c r="Q20" s="7">
        <v>0</v>
      </c>
      <c r="R20" s="7">
        <v>13</v>
      </c>
      <c r="S20" s="7">
        <v>18</v>
      </c>
      <c r="T20" s="7">
        <v>185</v>
      </c>
      <c r="U20" s="7">
        <v>65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1</v>
      </c>
      <c r="E21" s="7">
        <v>11</v>
      </c>
      <c r="F21" s="7">
        <v>8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2</v>
      </c>
      <c r="Q21" s="7">
        <v>0</v>
      </c>
      <c r="R21" s="7">
        <v>1</v>
      </c>
      <c r="S21" s="7">
        <v>1</v>
      </c>
      <c r="T21" s="7">
        <v>13</v>
      </c>
      <c r="U21" s="7">
        <v>10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12</v>
      </c>
      <c r="D22" s="7">
        <v>1</v>
      </c>
      <c r="E22" s="7">
        <v>62</v>
      </c>
      <c r="F22" s="7">
        <v>18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8</v>
      </c>
      <c r="N22" s="7">
        <v>0</v>
      </c>
      <c r="O22" s="7">
        <v>7</v>
      </c>
      <c r="P22" s="7">
        <v>5</v>
      </c>
      <c r="Q22" s="7">
        <v>0</v>
      </c>
      <c r="R22" s="7">
        <v>20</v>
      </c>
      <c r="S22" s="7">
        <v>1</v>
      </c>
      <c r="T22" s="7">
        <v>69</v>
      </c>
      <c r="U22" s="7">
        <v>23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46</v>
      </c>
      <c r="D23" s="7">
        <v>19</v>
      </c>
      <c r="E23" s="7">
        <v>269</v>
      </c>
      <c r="F23" s="7">
        <v>93</v>
      </c>
      <c r="G23" s="7">
        <v>10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5</v>
      </c>
      <c r="N23" s="7">
        <v>5</v>
      </c>
      <c r="O23" s="7">
        <v>17</v>
      </c>
      <c r="P23" s="7">
        <v>17</v>
      </c>
      <c r="Q23" s="7">
        <v>0</v>
      </c>
      <c r="R23" s="7">
        <v>51</v>
      </c>
      <c r="S23" s="7">
        <v>24</v>
      </c>
      <c r="T23" s="7">
        <v>286</v>
      </c>
      <c r="U23" s="7">
        <v>110</v>
      </c>
      <c r="V23" s="7">
        <v>10</v>
      </c>
    </row>
    <row r="24" spans="2:22" ht="20.100000000000001" customHeight="1" thickBot="1" x14ac:dyDescent="0.25">
      <c r="B24" s="2" t="s">
        <v>21</v>
      </c>
      <c r="C24" s="7">
        <v>3</v>
      </c>
      <c r="D24" s="7">
        <v>1</v>
      </c>
      <c r="E24" s="7">
        <v>23</v>
      </c>
      <c r="F24" s="7">
        <v>8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6</v>
      </c>
      <c r="P24" s="7">
        <v>0</v>
      </c>
      <c r="Q24" s="7">
        <v>0</v>
      </c>
      <c r="R24" s="7">
        <v>3</v>
      </c>
      <c r="S24" s="7">
        <v>1</v>
      </c>
      <c r="T24" s="7">
        <v>29</v>
      </c>
      <c r="U24" s="7">
        <v>8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8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0</v>
      </c>
      <c r="R25" s="7">
        <v>8</v>
      </c>
      <c r="S25" s="7">
        <v>0</v>
      </c>
      <c r="T25" s="7">
        <v>0</v>
      </c>
      <c r="U25" s="7">
        <v>2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2</v>
      </c>
      <c r="D26" s="7">
        <v>6</v>
      </c>
      <c r="E26" s="7">
        <v>48</v>
      </c>
      <c r="F26" s="7">
        <v>4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2</v>
      </c>
      <c r="N26" s="7">
        <v>0</v>
      </c>
      <c r="O26" s="7">
        <v>6</v>
      </c>
      <c r="P26" s="7">
        <v>0</v>
      </c>
      <c r="Q26" s="7">
        <v>0</v>
      </c>
      <c r="R26" s="7">
        <v>4</v>
      </c>
      <c r="S26" s="7">
        <v>6</v>
      </c>
      <c r="T26" s="7">
        <v>54</v>
      </c>
      <c r="U26" s="7">
        <v>4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3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3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258</v>
      </c>
      <c r="D28" s="8">
        <f t="shared" ref="D28:V28" si="0">SUM(D11:D27)</f>
        <v>110</v>
      </c>
      <c r="E28" s="8">
        <f t="shared" si="0"/>
        <v>1150</v>
      </c>
      <c r="F28" s="8">
        <f t="shared" si="0"/>
        <v>323</v>
      </c>
      <c r="G28" s="8">
        <f t="shared" si="0"/>
        <v>23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27</v>
      </c>
      <c r="N28" s="8">
        <f t="shared" si="0"/>
        <v>10</v>
      </c>
      <c r="O28" s="8">
        <f t="shared" si="0"/>
        <v>130</v>
      </c>
      <c r="P28" s="8">
        <f t="shared" si="0"/>
        <v>65</v>
      </c>
      <c r="Q28" s="8">
        <f t="shared" si="0"/>
        <v>1</v>
      </c>
      <c r="R28" s="8">
        <f t="shared" si="0"/>
        <v>285</v>
      </c>
      <c r="S28" s="8">
        <f t="shared" si="0"/>
        <v>120</v>
      </c>
      <c r="T28" s="8">
        <f t="shared" si="0"/>
        <v>1280</v>
      </c>
      <c r="U28" s="8">
        <f t="shared" si="0"/>
        <v>388</v>
      </c>
      <c r="V28" s="8">
        <f t="shared" si="0"/>
        <v>24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7.9295154185022032E-2</v>
      </c>
      <c r="D11" s="10">
        <f>+IF(('Terminación Recursos'!D11+'Terminación Recursos'!F11)&gt;0,('Terminación Recursos'!D11)/('Terminación Recursos'!D11+'Terminación Recursos'!F11),"-")</f>
        <v>0.5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6.6666666666666666E-2</v>
      </c>
      <c r="H11" s="10">
        <f>+IF(('Terminación Recursos'!N11+'Terminación Recursos'!P11)&gt;0,('Terminación Recursos'!N11)/('Terminación Recursos'!N11+'Terminación Recursos'!P11),"-")</f>
        <v>1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0.13636363636363635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</v>
      </c>
      <c r="H12" s="10">
        <f>+IF(('Terminación Recursos'!N12+'Terminación Recursos'!P12)&gt;0,('Terminación Recursos'!N12)/('Terminación Recursos'!N12+'Terminación Recursos'!P12),"-")</f>
        <v>1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0.10526315789473684</v>
      </c>
      <c r="D13" s="10">
        <f>+IF(('Terminación Recursos'!D13+'Terminación Recursos'!F13)&gt;0,('Terminación Recursos'!D13)/('Terminación Recursos'!D13+'Terminación Recursos'!F13),"-")</f>
        <v>0.25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</v>
      </c>
      <c r="H13" s="10">
        <f>+IF(('Terminación Recursos'!N13+'Terminación Recursos'!P13)&gt;0,('Terminación Recursos'!N13)/('Terminación Recursos'!N13+'Terminación Recursos'!P13),"-")</f>
        <v>0.5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1</v>
      </c>
      <c r="D14" s="10" t="str">
        <f>+IF(('Terminación Recursos'!D14+'Terminación Recursos'!F14)&gt;0,('Terminación Recursos'!D14)/('Terminación Recursos'!D14+'Terminación Recursos'!F14),"-")</f>
        <v>-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>
        <f>+IF(('Terminación Recursos'!M14+'Terminación Recursos'!O14)&gt;0,('Terminación Recursos'!M14)/('Terminación Recursos'!M14+'Terminación Recursos'!O14),"-")</f>
        <v>0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0.84615384615384615</v>
      </c>
      <c r="D15" s="10">
        <f>+IF(('Terminación Recursos'!D15+'Terminación Recursos'!F15)&gt;0,('Terminación Recursos'!D15)/('Terminación Recursos'!D15+'Terminación Recursos'!F15),"-")</f>
        <v>0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0.14285714285714285</v>
      </c>
      <c r="H15" s="10">
        <f>+IF(('Terminación Recursos'!N15+'Terminación Recursos'!P15)&gt;0,('Terminación Recursos'!N15)/('Terminación Recursos'!N15+'Terminación Recursos'!P15),"-")</f>
        <v>0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</v>
      </c>
      <c r="D16" s="10">
        <f>+IF(('Terminación Recursos'!D16+'Terminación Recursos'!F16)&gt;0,('Terminación Recursos'!D16)/('Terminación Recursos'!D16+'Terminación Recursos'!F16),"-")</f>
        <v>0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>
        <f>+IF(('Terminación Recursos'!M16+'Terminación Recursos'!O16)&gt;0,('Terminación Recursos'!M16)/('Terminación Recursos'!M16+'Terminación Recursos'!O16),"-")</f>
        <v>0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0.38461538461538464</v>
      </c>
      <c r="D17" s="10">
        <f>+IF(('Terminación Recursos'!D17+'Terminación Recursos'!F17)&gt;0,('Terminación Recursos'!D17)/('Terminación Recursos'!D17+'Terminación Recursos'!F17),"-")</f>
        <v>0.1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0.33333333333333331</v>
      </c>
      <c r="H17" s="10">
        <f>+IF(('Terminación Recursos'!N17+'Terminación Recursos'!P17)&gt;0,('Terminación Recursos'!N17)/('Terminación Recursos'!N17+'Terminación Recursos'!P17),"-")</f>
        <v>0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0.15909090909090909</v>
      </c>
      <c r="D18" s="10">
        <f>+IF(('Terminación Recursos'!D18+'Terminación Recursos'!F18)&gt;0,('Terminación Recursos'!D18)/('Terminación Recursos'!D18+'Terminación Recursos'!F18),"-")</f>
        <v>0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0.6</v>
      </c>
      <c r="H18" s="10">
        <f>+IF(('Terminación Recursos'!N18+'Terminación Recursos'!P18)&gt;0,('Terminación Recursos'!N18)/('Terminación Recursos'!N18+'Terminación Recursos'!P18),"-")</f>
        <v>0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0.24187725631768953</v>
      </c>
      <c r="D19" s="10">
        <f>+IF(('Terminación Recursos'!D19+'Terminación Recursos'!F19)&gt;0,('Terminación Recursos'!D19)/('Terminación Recursos'!D19+'Terminación Recursos'!F19),"-")</f>
        <v>0.35570469798657717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0.1</v>
      </c>
      <c r="H19" s="10">
        <f>+IF(('Terminación Recursos'!N19+'Terminación Recursos'!P19)&gt;0,('Terminación Recursos'!N19)/('Terminación Recursos'!N19+'Terminación Recursos'!P19),"-")</f>
        <v>0.1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6.4327485380116955E-2</v>
      </c>
      <c r="D20" s="10">
        <f>+IF(('Terminación Recursos'!D20+'Terminación Recursos'!F20)&gt;0,('Terminación Recursos'!D20)/('Terminación Recursos'!D20+'Terminación Recursos'!F20),"-")</f>
        <v>0.28813559322033899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7.407407407407407E-2</v>
      </c>
      <c r="H20" s="10">
        <f>+IF(('Terminación Recursos'!N20+'Terminación Recursos'!P20)&gt;0,('Terminación Recursos'!N20)/('Terminación Recursos'!N20+'Terminación Recursos'!P20),"-")</f>
        <v>4.1666666666666664E-2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8.3333333333333329E-2</v>
      </c>
      <c r="D21" s="10">
        <f>+IF(('Terminación Recursos'!D21+'Terminación Recursos'!F21)&gt;0,('Terminación Recursos'!D21)/('Terminación Recursos'!D21+'Terminación Recursos'!F21),"-")</f>
        <v>0.1111111111111111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0</v>
      </c>
      <c r="H21" s="10">
        <f>+IF(('Terminación Recursos'!N21+'Terminación Recursos'!P21)&gt;0,('Terminación Recursos'!N21)/('Terminación Recursos'!N21+'Terminación Recursos'!P21),"-")</f>
        <v>0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0.16216216216216217</v>
      </c>
      <c r="D22" s="10">
        <f>+IF(('Terminación Recursos'!D22+'Terminación Recursos'!F22)&gt;0,('Terminación Recursos'!D22)/('Terminación Recursos'!D22+'Terminación Recursos'!F22),"-")</f>
        <v>5.2631578947368418E-2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0.53333333333333333</v>
      </c>
      <c r="H22" s="10">
        <f>+IF(('Terminación Recursos'!N22+'Terminación Recursos'!P22)&gt;0,('Terminación Recursos'!N22)/('Terminación Recursos'!N22+'Terminación Recursos'!P22),"-")</f>
        <v>0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0.14603174603174604</v>
      </c>
      <c r="D23" s="10">
        <f>+IF(('Terminación Recursos'!D23+'Terminación Recursos'!F23)&gt;0,('Terminación Recursos'!D23)/('Terminación Recursos'!D23+'Terminación Recursos'!F23),"-")</f>
        <v>0.16964285714285715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0.22727272727272727</v>
      </c>
      <c r="H23" s="10">
        <f>+IF(('Terminación Recursos'!N23+'Terminación Recursos'!P23)&gt;0,('Terminación Recursos'!N23)/('Terminación Recursos'!N23+'Terminación Recursos'!P23),"-")</f>
        <v>0.22727272727272727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0.11538461538461539</v>
      </c>
      <c r="D24" s="10">
        <f>+IF(('Terminación Recursos'!D24+'Terminación Recursos'!F24)&gt;0,('Terminación Recursos'!D24)/('Terminación Recursos'!D24+'Terminación Recursos'!F24),"-")</f>
        <v>0.1111111111111111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 t="str">
        <f>+IF(('Terminación Recursos'!N24+'Terminación Recursos'!P24)&gt;0,('Terminación Recursos'!N24)/('Terminación Recursos'!N24+'Terminación Recursos'!P24),"-")</f>
        <v>-</v>
      </c>
    </row>
    <row r="25" spans="2:8" ht="20.100000000000001" customHeight="1" thickBot="1" x14ac:dyDescent="0.25">
      <c r="B25" s="2" t="s">
        <v>22</v>
      </c>
      <c r="C25" s="10">
        <f>+IF(('Terminación Recursos'!C25+'Terminación Recursos'!E25)&gt;0,('Terminación Recursos'!C25)/('Terminación Recursos'!C25+'Terminación Recursos'!E25),"-")</f>
        <v>1</v>
      </c>
      <c r="D25" s="10">
        <f>+IF(('Terminación Recursos'!D25+'Terminación Recursos'!F25)&gt;0,('Terminación Recursos'!D25)/('Terminación Recursos'!D25+'Terminación Recursos'!F25),"-")</f>
        <v>0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>
        <f>+IF(('Terminación Recursos'!N25+'Terminación Recursos'!P25)&gt;0,('Terminación Recursos'!N25)/('Terminación Recursos'!N25+'Terminación Recursos'!P25),"-")</f>
        <v>0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0.04</v>
      </c>
      <c r="D26" s="10">
        <f>+IF(('Terminación Recursos'!D26+'Terminación Recursos'!F26)&gt;0,('Terminación Recursos'!D26)/('Terminación Recursos'!D26+'Terminación Recursos'!F26),"-")</f>
        <v>0.6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0.25</v>
      </c>
      <c r="H26" s="10" t="str">
        <f>+IF(('Terminación Recursos'!N26+'Terminación Recursos'!P26)&gt;0,('Terminación Recursos'!N26)/('Terminación Recursos'!N26+'Terminación Recursos'!P26),"-")</f>
        <v>-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 t="str">
        <f>+IF(('Terminación Recursos'!D27+'Terminación Recursos'!F27)&gt;0,('Terminación Recursos'!D27)/('Terminación Recursos'!D27+'Terminación Recursos'!F27),"-")</f>
        <v>-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0.18323863636363635</v>
      </c>
      <c r="D28" s="9">
        <f>+IF(('Terminación Recursos'!D28+'Terminación Recursos'!F28)&gt;0,('Terminación Recursos'!D28)/('Terminación Recursos'!D28+'Terminación Recursos'!F28),"-")</f>
        <v>0.2540415704387991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0.17197452229299362</v>
      </c>
      <c r="H28" s="9">
        <f>+IF(('Terminación Recursos'!N28+'Terminación Recursos'!P28)&gt;0,('Terminación Recursos'!N28)/('Terminación Recursos'!N28+'Terminación Recursos'!P28),"-")</f>
        <v>0.13333333333333333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2024-09-30T15:18:54Z</dcterms:modified>
</cp:coreProperties>
</file>